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48" activeTab="1"/>
  </bookViews>
  <sheets>
    <sheet name="стр.1" sheetId="1" r:id="rId1"/>
    <sheet name="стр.2_3" sheetId="2" r:id="rId2"/>
    <sheet name="стр.4_5" sheetId="3" r:id="rId3"/>
    <sheet name="стр.6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'стр.1'!$A$1:$DD$87</definedName>
    <definedName name="_xlnm.Print_Area" localSheetId="1">'стр.2_3'!$A$1:$DD$76</definedName>
    <definedName name="_xlnm.Print_Area" localSheetId="2">'стр.4_5'!$A$1:$DD$59</definedName>
    <definedName name="_xlnm.Print_Area" localSheetId="3">'стр.6'!$A$1:$DD$28</definedName>
  </definedNames>
  <calcPr fullCalcOnLoad="1"/>
</workbook>
</file>

<file path=xl/sharedStrings.xml><?xml version="1.0" encoding="utf-8"?>
<sst xmlns="http://schemas.openxmlformats.org/spreadsheetml/2006/main" count="211" uniqueCount="167">
  <si>
    <t>Приложение  № 1</t>
  </si>
  <si>
    <t>К Порядку составления и утверждения плана финансово- хозяйственной деятельности муниципальных учреждений, находящихся в ведении комитета по физической культуре и спорту администрации города Мончегорска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</si>
  <si>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</si>
  <si>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</si>
  <si>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</si>
  <si>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</si>
  <si>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</si>
  <si>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</si>
  <si>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</si>
  <si>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</si>
  <si>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</si>
  <si>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</si>
  <si>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</si>
  <si>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Наименование муниципального</t>
  </si>
  <si>
    <t>по ОКПО</t>
  </si>
  <si>
    <t>48205220</t>
  </si>
  <si>
    <t xml:space="preserve">учреждения </t>
  </si>
  <si>
    <t>ИНН/КПП</t>
  </si>
  <si>
    <t>5107110365/510701001</t>
  </si>
  <si>
    <t>Единица измерения: руб.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</si>
  <si>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</si>
  <si>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</si>
  <si>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</si>
  <si>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</si>
  <si>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184500,Мурманская обл., г.Мончегорск,ул.Нагорная,17</t>
  </si>
  <si>
    <t>муниципального</t>
  </si>
  <si>
    <t xml:space="preserve">I. Сведения о деятельности муниципального учреждения </t>
  </si>
  <si>
    <t>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</si>
  <si>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</si>
  <si>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</si>
  <si>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</si>
  <si>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</si>
  <si>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</si>
  <si>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</si>
  <si>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</si>
  <si>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</si>
  <si>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</si>
  <si>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</si>
  <si>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</si>
  <si>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</si>
  <si>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</si>
  <si>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</si>
  <si>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</si>
  <si>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</si>
  <si>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</si>
  <si>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</si>
  <si>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</si>
  <si>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</si>
  <si>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</si>
  <si>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</si>
  <si>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</si>
  <si>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</si>
  <si>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</si>
  <si>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</si>
  <si>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</si>
  <si>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</si>
  <si>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</si>
  <si>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</si>
  <si>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</si>
  <si>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</si>
  <si>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</si>
  <si>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</si>
  <si>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</si>
  <si>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</si>
  <si>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</si>
  <si>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</si>
  <si>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</si>
  <si>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</si>
  <si>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</si>
  <si>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</si>
  <si>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</si>
  <si>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</si>
  <si>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</si>
  <si>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</si>
  <si>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</si>
  <si>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</si>
  <si>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</si>
  <si>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</si>
  <si>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</si>
  <si>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</si>
  <si>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</si>
  <si>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</si>
  <si>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</si>
  <si>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</si>
  <si>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</si>
  <si>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</si>
  <si>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</si>
  <si>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</si>
  <si>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</si>
  <si>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</si>
  <si>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</si>
  <si>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</si>
  <si>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</si>
  <si>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</si>
  <si>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</si>
  <si>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III. Показатели по поступлениям и выплатам муниципального учреждения </t>
  </si>
  <si>
    <t>Код
по бюджетной классификации
и операции
сектора госу-
дарственного управления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</si>
  <si>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</si>
  <si>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</si>
  <si>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</si>
  <si>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</si>
  <si>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</si>
  <si>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</si>
  <si>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</si>
  <si>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</si>
  <si>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</si>
  <si>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</si>
  <si>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</si>
  <si>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</si>
  <si>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</si>
  <si>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</si>
  <si>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</si>
  <si>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</si>
  <si>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</si>
  <si>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</si>
  <si>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</si>
  <si>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
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</si>
  <si>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</si>
  <si>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</si>
  <si>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</si>
  <si>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</si>
  <si>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</si>
  <si>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</si>
  <si>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</si>
  <si>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</si>
  <si>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</si>
  <si>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</si>
  <si>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</si>
  <si>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</si>
  <si>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</si>
  <si>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</si>
  <si>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</si>
  <si>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</si>
  <si>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</si>
  <si>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</si>
  <si>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
всего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</si>
  <si>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</si>
  <si>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</si>
  <si>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</si>
  <si>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</si>
  <si>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IV. Мероприятия стратегического развития  учреждения</t>
  </si>
  <si>
    <t>№ 
п/п</t>
  </si>
  <si>
    <t>задача</t>
  </si>
  <si>
    <t>мероприятие</t>
  </si>
  <si>
    <t>плановый результат</t>
  </si>
  <si>
    <t>срок исполнения</t>
  </si>
  <si>
    <t xml:space="preserve">Руководитель </t>
  </si>
  <si>
    <t>(уполномоченное лицо)</t>
  </si>
  <si>
    <t xml:space="preserve">Главный бухгалтер </t>
  </si>
  <si>
    <t>учреждения</t>
  </si>
  <si>
    <t>Федорова Л.А.</t>
  </si>
  <si>
    <t>Исполнитель</t>
  </si>
  <si>
    <t>тел.</t>
  </si>
  <si>
    <t xml:space="preserve">1.1. Цели деятельности муниципального учреждения:
- всестороннее удовлетворение дополнительных образовательных потребностей занимающихся в области физического совершенствования, оздоровления, массового спорта, спорта высоких достижений путём реализации программ дополнительного образования  детей;
- организация активного, содержательного досуга детей; 
- развитие массового спорта;
- вовлечение максимально возможного  числа детей в систематические занятия спортом;
- развитие массового спорта, выявление способных детей и привлечение их к специализированным занятиям, воспитание устойчивого интереса к ним;
- привлечение оптимального числа перспективных спортсменов для специализированной подготовки;
- достижение высоких, стабильных спортивных результатов, позволяющих войти в состав сборных команд области и Российской Федерации;
- организация физкультурно-массовой работы;
- формирование здорового образа жизни, всестороннее физическое развитие и оздоровление детей, подростков, молодежи;
- профилактика безнадзорности, правонарушений, наркомании и других форм зависимости детей (в том числе  несовершеннолетних), подростков и молодежи средствами физической культуры, спорта;
- пропаганда физической культуры, спорта и здорового образа жизни.
1.2. Виды деятельности муниципального учреждения:
- предоставление дополнительного образования детям на спортивно-оздоровительном этапе по видам спорта, культивируемым в Учреждении;
- предоставление дополнительного образования детям на этапе начальной подготовки до года по видам спорта, культивируемым в Учреждении;
- предоставление дополнительного образования детям на этапе начальной подготовки свыше года обучения по видам спорта, культивируемым в Учреждении;
- предоставление дополнительного образования детям на учебно-тренировочном этапе до двух лет обучения по видам спорта, культивируемым в Учреждении;
- предоставление дополнительного образования детям на учебно-тренировочном этапе свыше двух лет обучения по видам спорта, культивируемым в Учреждении;
- предоставление дополнительного образования детям на этапе спортивного совершенствования до года обучения по видам спорта, культивируемым в Учреждении;
- предоставление дополнительного образования детям на этапе спортивного совершенствования свыше года обучения по видам спорта, культивируемым в Учреждении;
- предоставление дополнительного образования детям на этапе высшего спортивного мастерства по видам спорта, культивируемым в Учреждении;
- материально-техническое обеспечение спортивной экипировкой, спортивным оборудованием и инвентарем;
- организацию и обеспечение участия учащихся в физкультурно-оздоровительных и спортивно-массовых мероприятиях.
1.3. Перечень услуг (работ), осуществляемых на платной основе:
- деятельность по предоставлению спортивных, тренажёрных залов, спортивно-оздоровительного комплекса физическим и юридическим лицам;
- деятельность прочих мест для временного проживания, не включенная в другие группировки;
- деятельность по предоставлению оздоровительных - восстановительных услуг;
- обучение в подготовительных группах детей, не достигших минимального возраста для зачисления по выбранному виду спорта по установленным нормам;
- обучение по дополнительным образовательным программам;
- индивидуальные занятия;                                                                                                                     - прокат спортивного инвентаря и оборудования;
- занятия с обучающимися сверх нормы часов (этапа подготовки) углубленным изучением вида спорта;
- организация и обучение в группах детей и взрослых (общая физическая подготовка, обучение плаванию, занятия на тренажёрах и т. д.).
</t>
  </si>
  <si>
    <t>13</t>
  </si>
  <si>
    <t>(Уточнение)</t>
  </si>
  <si>
    <t>Моисейкин В.Е.</t>
  </si>
  <si>
    <t>Гребелкина Э.К.</t>
  </si>
  <si>
    <t>74066</t>
  </si>
  <si>
    <t>муниципальное бюджетное образовательное учреждение  дополнительного образования детей Специализированная детско-юношеская школа олимпийского резерва</t>
  </si>
  <si>
    <t>Исполнительно-распорядительный орган города Мончегорска-администрация муниципального образования город Мончегорск с подведомственной территорией</t>
  </si>
  <si>
    <t>Глава  администрации города Мончегорска</t>
  </si>
  <si>
    <t>А.И.Мурашкин</t>
  </si>
  <si>
    <t>Доходы от собственности</t>
  </si>
  <si>
    <t xml:space="preserve">Доходы от оказания платных услуг </t>
  </si>
  <si>
    <t>Прочие доходы</t>
  </si>
  <si>
    <t>Доходы от приносящей доход деятельности, всего, в том числе: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</si>
</sst>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1"/>
      <color theme="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 wrapText="1" indent="2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 wrapText="1" indent="4"/>
    </xf>
    <xf numFmtId="0" fontId="19" fillId="0" borderId="11" xfId="0" applyFont="1" applyBorder="1" applyAlignment="1">
      <alignment horizontal="left" wrapText="1" indent="3"/>
    </xf>
    <xf numFmtId="0" fontId="19" fillId="0" borderId="11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12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left"/>
    </xf>
    <xf numFmtId="0" fontId="19" fillId="24" borderId="0" xfId="0" applyFont="1" applyFill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49" fontId="20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49" fontId="20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/>
    </xf>
    <xf numFmtId="49" fontId="19" fillId="0" borderId="14" xfId="0" applyNumberFormat="1" applyFont="1" applyBorder="1" applyAlignment="1">
      <alignment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0" fontId="26" fillId="0" borderId="0" xfId="0" applyFont="1" applyAlignment="1">
      <alignment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19" fillId="0" borderId="1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16" xfId="0" applyFont="1" applyBorder="1" applyAlignment="1">
      <alignment horizontal="left" vertical="top" wrapText="1"/>
    </xf>
    <xf numFmtId="0" fontId="19" fillId="25" borderId="10" xfId="0" applyFont="1" applyFill="1" applyBorder="1" applyAlignment="1">
      <alignment horizontal="center" vertical="top"/>
    </xf>
    <xf numFmtId="0" fontId="19" fillId="25" borderId="17" xfId="0" applyFont="1" applyFill="1" applyBorder="1" applyAlignment="1">
      <alignment horizontal="center" vertical="top"/>
    </xf>
    <xf numFmtId="0" fontId="19" fillId="25" borderId="16" xfId="0" applyFont="1" applyFill="1" applyBorder="1" applyAlignment="1">
      <alignment horizontal="center" vertical="top"/>
    </xf>
    <xf numFmtId="0" fontId="19" fillId="0" borderId="18" xfId="0" applyFont="1" applyBorder="1" applyAlignment="1">
      <alignment horizontal="left" vertical="top" wrapText="1" indent="2"/>
    </xf>
    <xf numFmtId="4" fontId="24" fillId="0" borderId="10" xfId="0" applyNumberFormat="1" applyFont="1" applyBorder="1" applyAlignment="1">
      <alignment horizontal="center" vertical="top"/>
    </xf>
    <xf numFmtId="0" fontId="19" fillId="0" borderId="19" xfId="0" applyFont="1" applyBorder="1" applyAlignment="1">
      <alignment horizontal="left" vertical="top" wrapText="1"/>
    </xf>
    <xf numFmtId="0" fontId="19" fillId="24" borderId="16" xfId="0" applyFont="1" applyFill="1" applyBorder="1" applyAlignment="1">
      <alignment horizontal="left" vertical="top" wrapText="1"/>
    </xf>
    <xf numFmtId="4" fontId="19" fillId="24" borderId="10" xfId="0" applyNumberFormat="1" applyFont="1" applyFill="1" applyBorder="1" applyAlignment="1">
      <alignment horizontal="center" vertical="top"/>
    </xf>
    <xf numFmtId="4" fontId="19" fillId="24" borderId="17" xfId="0" applyNumberFormat="1" applyFont="1" applyFill="1" applyBorder="1" applyAlignment="1">
      <alignment horizontal="center" vertical="top"/>
    </xf>
    <xf numFmtId="4" fontId="19" fillId="24" borderId="16" xfId="0" applyNumberFormat="1" applyFont="1" applyFill="1" applyBorder="1" applyAlignment="1">
      <alignment horizontal="center" vertical="top"/>
    </xf>
    <xf numFmtId="4" fontId="19" fillId="0" borderId="10" xfId="0" applyNumberFormat="1" applyFont="1" applyBorder="1" applyAlignment="1">
      <alignment horizontal="center" vertical="top"/>
    </xf>
    <xf numFmtId="4" fontId="19" fillId="0" borderId="17" xfId="0" applyNumberFormat="1" applyFont="1" applyBorder="1" applyAlignment="1">
      <alignment horizontal="center" vertical="top"/>
    </xf>
    <xf numFmtId="4" fontId="19" fillId="0" borderId="16" xfId="0" applyNumberFormat="1" applyFont="1" applyBorder="1" applyAlignment="1">
      <alignment horizontal="center" vertical="top"/>
    </xf>
    <xf numFmtId="0" fontId="19" fillId="26" borderId="16" xfId="0" applyFont="1" applyFill="1" applyBorder="1" applyAlignment="1">
      <alignment horizontal="left" vertical="top" wrapText="1"/>
    </xf>
    <xf numFmtId="4" fontId="19" fillId="26" borderId="10" xfId="0" applyNumberFormat="1" applyFont="1" applyFill="1" applyBorder="1" applyAlignment="1">
      <alignment horizontal="center" vertical="top"/>
    </xf>
    <xf numFmtId="4" fontId="19" fillId="26" borderId="17" xfId="0" applyNumberFormat="1" applyFont="1" applyFill="1" applyBorder="1" applyAlignment="1">
      <alignment horizontal="center" vertical="top"/>
    </xf>
    <xf numFmtId="4" fontId="19" fillId="26" borderId="16" xfId="0" applyNumberFormat="1" applyFont="1" applyFill="1" applyBorder="1" applyAlignment="1">
      <alignment horizontal="center" vertical="top"/>
    </xf>
    <xf numFmtId="4" fontId="24" fillId="0" borderId="17" xfId="0" applyNumberFormat="1" applyFont="1" applyBorder="1" applyAlignment="1">
      <alignment horizontal="center" vertical="top"/>
    </xf>
    <xf numFmtId="4" fontId="24" fillId="0" borderId="16" xfId="0" applyNumberFormat="1" applyFont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top" wrapText="1"/>
    </xf>
    <xf numFmtId="4" fontId="24" fillId="0" borderId="13" xfId="0" applyNumberFormat="1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/>
    </xf>
    <xf numFmtId="4" fontId="19" fillId="0" borderId="13" xfId="0" applyNumberFormat="1" applyFont="1" applyBorder="1" applyAlignment="1">
      <alignment horizontal="center" vertical="top"/>
    </xf>
    <xf numFmtId="4" fontId="34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49" fontId="19" fillId="0" borderId="20" xfId="0" applyNumberFormat="1" applyFont="1" applyBorder="1" applyAlignment="1">
      <alignment horizontal="center" vertical="top"/>
    </xf>
    <xf numFmtId="4" fontId="19" fillId="0" borderId="20" xfId="0" applyNumberFormat="1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25" fillId="0" borderId="16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49" fontId="19" fillId="0" borderId="14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view="pageBreakPreview" zoomScaleSheetLayoutView="100" zoomScalePageLayoutView="0" workbookViewId="0" topLeftCell="A50">
      <selection activeCell="AA13" sqref="AA13"/>
    </sheetView>
  </sheetViews>
  <sheetFormatPr defaultColWidth="0.875" defaultRowHeight="12.75"/>
  <cols>
    <col min="1" max="40" width="0.875" style="1" customWidth="1"/>
    <col min="41" max="41" width="1.37890625" style="1" customWidth="1"/>
    <col min="42" max="43" width="1.25" style="1" customWidth="1"/>
    <col min="44" max="44" width="1.37890625" style="1" customWidth="1"/>
    <col min="45" max="45" width="1.00390625" style="1" customWidth="1"/>
    <col min="46" max="16384" width="0.875" style="1" customWidth="1"/>
  </cols>
  <sheetData>
    <row r="1" spans="1:108" s="3" customFormat="1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55" t="s">
        <v>0</v>
      </c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</row>
    <row r="2" spans="1:108" s="3" customFormat="1" ht="9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64" t="s">
        <v>1</v>
      </c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</row>
    <row r="3" spans="1:108" s="3" customFormat="1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s="3" customFormat="1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5" t="s">
        <v>2</v>
      </c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</row>
    <row r="8" spans="1:108" ht="3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66" t="s">
        <v>161</v>
      </c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</row>
    <row r="9" spans="1:108" s="3" customFormat="1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67" t="s">
        <v>3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8" t="s">
        <v>162</v>
      </c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spans="1:108" s="3" customFormat="1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68" t="s">
        <v>4</v>
      </c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 t="s">
        <v>5</v>
      </c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</row>
    <row r="12" spans="1:108" ht="15.7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4" t="s">
        <v>6</v>
      </c>
      <c r="BN12" s="56"/>
      <c r="BO12" s="56"/>
      <c r="BP12" s="56"/>
      <c r="BQ12" s="56"/>
      <c r="BR12" s="2" t="s">
        <v>6</v>
      </c>
      <c r="BS12" s="2"/>
      <c r="BT12" s="2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5">
        <v>20</v>
      </c>
      <c r="CN12" s="55"/>
      <c r="CO12" s="55"/>
      <c r="CP12" s="55"/>
      <c r="CQ12" s="54" t="s">
        <v>154</v>
      </c>
      <c r="CR12" s="54"/>
      <c r="CS12" s="54"/>
      <c r="CT12" s="54"/>
      <c r="CU12" s="2" t="s">
        <v>7</v>
      </c>
      <c r="CV12" s="2"/>
      <c r="CW12" s="2"/>
      <c r="CX12" s="2"/>
      <c r="CY12" s="2"/>
      <c r="CZ12" s="2"/>
      <c r="DA12" s="2"/>
      <c r="DB12" s="2"/>
      <c r="DC12" s="2"/>
      <c r="DD12" s="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5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5"/>
      <c r="CZ14" s="2"/>
      <c r="DA14" s="2"/>
      <c r="DB14" s="2"/>
      <c r="DC14" s="2"/>
      <c r="DD14" s="2"/>
    </row>
    <row r="15" spans="1:108" ht="15.75">
      <c r="A15" s="70" t="s">
        <v>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</row>
    <row r="16" spans="1:108" s="9" customFormat="1" ht="16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6"/>
      <c r="AL16" s="6"/>
      <c r="AM16" s="7"/>
      <c r="AN16" s="6"/>
      <c r="AO16" s="6"/>
      <c r="AP16" s="6"/>
      <c r="AQ16" s="6"/>
      <c r="AR16" s="6"/>
      <c r="AS16" s="6"/>
      <c r="AT16" s="6"/>
      <c r="AU16" s="6"/>
      <c r="AV16" s="8"/>
      <c r="AW16" s="8"/>
      <c r="AX16" s="8"/>
      <c r="AY16" s="6"/>
      <c r="AZ16" s="6"/>
      <c r="BA16" s="8" t="s">
        <v>9</v>
      </c>
      <c r="BB16" s="71" t="s">
        <v>154</v>
      </c>
      <c r="BC16" s="71"/>
      <c r="BD16" s="71"/>
      <c r="BE16" s="71"/>
      <c r="BF16" s="6" t="s">
        <v>10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0" t="s">
        <v>155</v>
      </c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</row>
    <row r="18" spans="1:10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58" t="s">
        <v>11</v>
      </c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1:108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4" t="s">
        <v>12</v>
      </c>
      <c r="CN19" s="2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</row>
    <row r="20" spans="1:108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6"/>
      <c r="AK20" s="10"/>
      <c r="AL20" s="62"/>
      <c r="AM20" s="62"/>
      <c r="AN20" s="62"/>
      <c r="AO20" s="62"/>
      <c r="AP20" s="6"/>
      <c r="AQ20" s="6"/>
      <c r="AR20" s="6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3"/>
      <c r="BL20" s="63"/>
      <c r="BM20" s="63"/>
      <c r="BN20" s="63"/>
      <c r="BO20" s="59"/>
      <c r="BP20" s="59"/>
      <c r="BQ20" s="59"/>
      <c r="BR20" s="59"/>
      <c r="BS20" s="6"/>
      <c r="BT20" s="6"/>
      <c r="BU20" s="6"/>
      <c r="BV20" s="2"/>
      <c r="BW20" s="2"/>
      <c r="BX20" s="2"/>
      <c r="BY20" s="11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4"/>
      <c r="CN20" s="2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</row>
    <row r="21" spans="1:108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11"/>
      <c r="BZ21" s="11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4"/>
      <c r="CN21" s="2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</row>
    <row r="22" spans="1:108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11"/>
      <c r="BZ22" s="11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4"/>
      <c r="CN22" s="2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15" customHeight="1">
      <c r="A23" s="12" t="s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3"/>
      <c r="AI23" s="13"/>
      <c r="AJ23" s="13"/>
      <c r="AK23" s="13"/>
      <c r="AL23" s="13"/>
      <c r="AM23" s="69" t="s">
        <v>159</v>
      </c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13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4" t="s">
        <v>14</v>
      </c>
      <c r="CN23" s="2"/>
      <c r="CO23" s="53" t="s">
        <v>15</v>
      </c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</row>
    <row r="24" spans="1:108" ht="15" customHeight="1">
      <c r="A24" s="52" t="s">
        <v>16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13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14"/>
      <c r="CN24" s="2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</row>
    <row r="25" spans="1:108" ht="33" customHeight="1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3"/>
      <c r="AI25" s="13"/>
      <c r="AJ25" s="13"/>
      <c r="AK25" s="13"/>
      <c r="AL25" s="13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13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14"/>
      <c r="CN25" s="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</row>
    <row r="26" spans="1:108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2"/>
      <c r="BU26" s="2"/>
      <c r="BV26" s="2"/>
      <c r="BW26" s="2"/>
      <c r="BX26" s="2"/>
      <c r="BY26" s="11"/>
      <c r="BZ26" s="11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4"/>
      <c r="CN26" s="2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</row>
    <row r="27" spans="1:108" s="19" customFormat="1" ht="21" customHeight="1">
      <c r="A27" s="16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75" t="s">
        <v>18</v>
      </c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17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8"/>
      <c r="CN27" s="1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</row>
    <row r="28" spans="1:108" s="19" customFormat="1" ht="21" customHeight="1">
      <c r="A28" s="20" t="s">
        <v>19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21" t="s">
        <v>20</v>
      </c>
      <c r="CN28" s="1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</row>
    <row r="29" spans="1:108" s="19" customFormat="1" ht="15.75">
      <c r="A29" s="2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20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</row>
    <row r="30" spans="1:108" ht="15" customHeight="1">
      <c r="A30" s="12" t="s">
        <v>21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23"/>
      <c r="AN30" s="23"/>
      <c r="AO30" s="23"/>
      <c r="AP30" s="23"/>
      <c r="AQ30" s="23"/>
      <c r="AR30" s="23"/>
      <c r="AS30" s="23"/>
      <c r="AT30" s="69" t="s">
        <v>160</v>
      </c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</row>
    <row r="31" spans="1:108" ht="35.25" customHeight="1">
      <c r="A31" s="12" t="s">
        <v>22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23"/>
      <c r="AN31" s="23"/>
      <c r="AO31" s="23"/>
      <c r="AP31" s="23"/>
      <c r="AQ31" s="23"/>
      <c r="AR31" s="23"/>
      <c r="AS31" s="23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5.7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24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108" ht="15" customHeight="1">
      <c r="A33" s="12" t="s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6"/>
      <c r="AN33" s="26"/>
      <c r="AO33" s="26"/>
      <c r="AP33" s="26"/>
      <c r="AQ33" s="26"/>
      <c r="AR33" s="26"/>
      <c r="AS33" s="26"/>
      <c r="AT33" s="69" t="s">
        <v>24</v>
      </c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5.75">
      <c r="A34" s="1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6"/>
      <c r="AN34" s="26"/>
      <c r="AO34" s="26"/>
      <c r="AP34" s="26"/>
      <c r="AQ34" s="26"/>
      <c r="AR34" s="26"/>
      <c r="AS34" s="26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5.75">
      <c r="A35" s="12" t="s">
        <v>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6"/>
      <c r="AN35" s="26"/>
      <c r="AO35" s="26"/>
      <c r="AP35" s="26"/>
      <c r="AQ35" s="26"/>
      <c r="AR35" s="26"/>
      <c r="AS35" s="26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</row>
    <row r="36" spans="1:10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</row>
    <row r="37" spans="1:108" s="27" customFormat="1" ht="15.75">
      <c r="A37" s="70" t="s">
        <v>26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</row>
    <row r="38" spans="1:108" s="27" customFormat="1" ht="19.5" customHeight="1">
      <c r="A38" s="72" t="s">
        <v>153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</row>
    <row r="39" spans="1:108" ht="1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</row>
    <row r="40" spans="1:108" ht="30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</row>
    <row r="41" spans="1:108" ht="1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</row>
    <row r="42" spans="1:108" ht="30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</row>
    <row r="43" spans="1:108" ht="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</row>
    <row r="44" spans="1:108" ht="30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</row>
    <row r="45" spans="1:108" ht="3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</row>
    <row r="46" spans="1:108" ht="1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</row>
    <row r="47" spans="1:108" ht="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</row>
    <row r="48" spans="1:108" ht="1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</row>
    <row r="49" spans="1:108" ht="1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</row>
    <row r="50" spans="1:108" ht="1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</row>
    <row r="51" spans="1:108" ht="1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</row>
    <row r="52" spans="1:108" ht="1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</row>
    <row r="53" spans="1:108" ht="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</row>
    <row r="54" spans="1:108" ht="1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</row>
    <row r="55" spans="1:108" ht="1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</row>
    <row r="56" spans="1:108" ht="1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</row>
    <row r="57" spans="1:108" ht="1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</row>
    <row r="58" spans="1:108" ht="1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</row>
    <row r="59" spans="1:108" ht="1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</row>
    <row r="60" spans="1:108" ht="1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</row>
    <row r="61" spans="1:108" ht="1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</row>
    <row r="62" spans="1:108" ht="1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</row>
    <row r="63" spans="1:108" ht="1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</row>
    <row r="64" spans="1:108" ht="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</row>
    <row r="65" spans="1:108" ht="1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</row>
    <row r="66" spans="1:108" ht="1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</row>
    <row r="67" spans="1:108" ht="1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</row>
    <row r="68" spans="1:108" ht="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</row>
    <row r="69" spans="1:108" ht="1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</row>
    <row r="70" spans="1:108" ht="1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</row>
    <row r="71" spans="1:108" ht="1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</row>
    <row r="72" spans="1:108" ht="1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</row>
    <row r="73" spans="1:108" ht="1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</row>
    <row r="74" spans="1:108" ht="1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</row>
    <row r="75" spans="1:108" ht="1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</row>
    <row r="76" spans="1:108" ht="1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</row>
    <row r="77" spans="1:108" ht="1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</row>
    <row r="78" spans="1:108" ht="1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</row>
    <row r="79" spans="1:108" ht="1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</row>
    <row r="80" spans="1:108" ht="1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</row>
    <row r="81" spans="1:108" ht="1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</row>
    <row r="82" spans="1:108" ht="1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</row>
    <row r="83" spans="1:108" ht="1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</row>
    <row r="84" spans="1:108" ht="1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</row>
    <row r="85" spans="1:108" ht="1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</row>
    <row r="86" spans="1:108" ht="1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</row>
    <row r="87" spans="1:108" ht="1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</row>
  </sheetData>
  <sheetProtection selectLockedCells="1" selectUnlockedCells="1"/>
  <mergeCells count="38">
    <mergeCell ref="A38:DD87"/>
    <mergeCell ref="A37:DD37"/>
    <mergeCell ref="CO26:DD26"/>
    <mergeCell ref="AH27:BV27"/>
    <mergeCell ref="CO27:DD27"/>
    <mergeCell ref="CO28:DD28"/>
    <mergeCell ref="AT30:CM31"/>
    <mergeCell ref="AT33:CM35"/>
    <mergeCell ref="CO21:DD21"/>
    <mergeCell ref="CO22:DD22"/>
    <mergeCell ref="AM23:BZ25"/>
    <mergeCell ref="CO23:DD23"/>
    <mergeCell ref="CO25:DD25"/>
    <mergeCell ref="A15:DD15"/>
    <mergeCell ref="BB16:BE16"/>
    <mergeCell ref="CO18:DD18"/>
    <mergeCell ref="CO19:DD19"/>
    <mergeCell ref="AL20:AO20"/>
    <mergeCell ref="AS20:BJ20"/>
    <mergeCell ref="BK20:BN20"/>
    <mergeCell ref="BF1:DD1"/>
    <mergeCell ref="BF2:DD2"/>
    <mergeCell ref="BE7:DD7"/>
    <mergeCell ref="BE8:DD8"/>
    <mergeCell ref="BE9:DD9"/>
    <mergeCell ref="BE11:BX11"/>
    <mergeCell ref="BY11:DD11"/>
    <mergeCell ref="BN12:BQ12"/>
    <mergeCell ref="A24:AL24"/>
    <mergeCell ref="CO24:DD24"/>
    <mergeCell ref="CQ12:CT12"/>
    <mergeCell ref="CM12:CP12"/>
    <mergeCell ref="BU12:CL12"/>
    <mergeCell ref="BE10:BX10"/>
    <mergeCell ref="BY10:DD10"/>
    <mergeCell ref="BO20:BR20"/>
    <mergeCell ref="CO20:DD20"/>
    <mergeCell ref="AB17:CC17"/>
  </mergeCells>
  <printOptions/>
  <pageMargins left="0.7875" right="0.31527777777777777" top="0.5902777777777778" bottom="0.39375" header="0.5118055555555555" footer="0.5118055555555555"/>
  <pageSetup horizontalDpi="300" verticalDpi="300" orientation="portrait" paperSize="9" scale="98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1">
      <selection activeCell="A2" sqref="A2:DD76"/>
    </sheetView>
  </sheetViews>
  <sheetFormatPr defaultColWidth="0.875" defaultRowHeight="12.75"/>
  <cols>
    <col min="1" max="123" width="0.875" style="1" customWidth="1"/>
    <col min="124" max="124" width="21.625" style="1" customWidth="1"/>
    <col min="125" max="16384" width="0.875" style="1" customWidth="1"/>
  </cols>
  <sheetData>
    <row r="1" ht="3" customHeight="1"/>
    <row r="2" spans="1:108" ht="30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ht="7.5" customHeight="1"/>
    <row r="4" spans="1:108" ht="15">
      <c r="A4" s="78" t="s">
        <v>28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 t="s">
        <v>29</v>
      </c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1:108" s="27" customFormat="1" ht="15" customHeight="1">
      <c r="A5" s="28"/>
      <c r="B5" s="79" t="s">
        <v>30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80">
        <f>BU7+BU13</f>
        <v>73636151.78</v>
      </c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2"/>
    </row>
    <row r="6" spans="1:108" ht="13.5" customHeight="1">
      <c r="A6" s="29"/>
      <c r="B6" s="83" t="s">
        <v>31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4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6"/>
    </row>
    <row r="7" spans="1:108" ht="30" customHeight="1">
      <c r="A7" s="30"/>
      <c r="B7" s="87" t="s">
        <v>32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8">
        <f>BU9</f>
        <v>55650780.27</v>
      </c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90"/>
    </row>
    <row r="8" spans="1:108" ht="13.5" customHeight="1">
      <c r="A8" s="29"/>
      <c r="B8" s="91" t="s">
        <v>33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84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6"/>
    </row>
    <row r="9" spans="1:108" ht="45" customHeight="1">
      <c r="A9" s="30"/>
      <c r="B9" s="87" t="s">
        <v>34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8">
        <v>55650780.27</v>
      </c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90"/>
    </row>
    <row r="10" spans="1:108" ht="45" customHeight="1">
      <c r="A10" s="30"/>
      <c r="B10" s="87" t="s">
        <v>35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4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6"/>
    </row>
    <row r="11" spans="1:108" ht="45" customHeight="1">
      <c r="A11" s="30"/>
      <c r="B11" s="87" t="s">
        <v>36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4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6"/>
    </row>
    <row r="12" spans="1:108" ht="30" customHeight="1">
      <c r="A12" s="30"/>
      <c r="B12" s="87" t="s">
        <v>37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4">
        <v>6176818.47</v>
      </c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6"/>
    </row>
    <row r="13" spans="1:108" ht="30" customHeight="1">
      <c r="A13" s="30"/>
      <c r="B13" s="87" t="s">
        <v>38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4">
        <v>17985371.51</v>
      </c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6"/>
    </row>
    <row r="14" spans="1:108" ht="13.5" customHeight="1">
      <c r="A14" s="31"/>
      <c r="B14" s="91" t="s">
        <v>33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84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08" ht="30" customHeight="1">
      <c r="A15" s="30"/>
      <c r="B15" s="87" t="s">
        <v>39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4">
        <v>13450376.94</v>
      </c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6"/>
    </row>
    <row r="16" spans="1:108" ht="13.5" customHeight="1">
      <c r="A16" s="30"/>
      <c r="B16" s="87" t="s">
        <v>40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4">
        <v>3293793.5</v>
      </c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7" spans="1:108" s="27" customFormat="1" ht="15" customHeight="1">
      <c r="A17" s="28"/>
      <c r="B17" s="79" t="s">
        <v>41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92">
        <f>BU19+BU20</f>
        <v>49951.409999999996</v>
      </c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2"/>
    </row>
    <row r="18" spans="1:108" ht="13.5" customHeight="1">
      <c r="A18" s="29"/>
      <c r="B18" s="83" t="s">
        <v>31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4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19" spans="1:108" ht="30" customHeight="1">
      <c r="A19" s="32"/>
      <c r="B19" s="93" t="s">
        <v>42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84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1:108" s="50" customFormat="1" ht="30" customHeight="1">
      <c r="A20" s="49"/>
      <c r="B20" s="94" t="s">
        <v>43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5">
        <f>SUM(BU22:DD31)</f>
        <v>49951.409999999996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7"/>
    </row>
    <row r="21" spans="1:108" ht="15" customHeight="1">
      <c r="A21" s="33"/>
      <c r="B21" s="91" t="s">
        <v>33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8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ht="15" customHeight="1">
      <c r="A22" s="30"/>
      <c r="B22" s="87" t="s">
        <v>44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98">
        <v>16993.14</v>
      </c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100"/>
    </row>
    <row r="23" spans="1:108" ht="15" customHeight="1">
      <c r="A23" s="30"/>
      <c r="B23" s="87" t="s">
        <v>45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98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</row>
    <row r="24" spans="1:108" ht="15" customHeight="1">
      <c r="A24" s="30"/>
      <c r="B24" s="87" t="s">
        <v>46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98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0"/>
    </row>
    <row r="25" spans="1:108" ht="15" customHeight="1">
      <c r="A25" s="30"/>
      <c r="B25" s="87" t="s">
        <v>47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98">
        <v>2996.23</v>
      </c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</row>
    <row r="26" spans="1:108" ht="15" customHeight="1">
      <c r="A26" s="30"/>
      <c r="B26" s="87" t="s">
        <v>48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98">
        <v>2288</v>
      </c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100"/>
    </row>
    <row r="27" spans="1:108" ht="15" customHeight="1">
      <c r="A27" s="30"/>
      <c r="B27" s="87" t="s">
        <v>49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98">
        <v>27046.47</v>
      </c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ht="30" customHeight="1">
      <c r="A28" s="30"/>
      <c r="B28" s="87" t="s">
        <v>50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98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ht="30" customHeight="1">
      <c r="A29" s="30"/>
      <c r="B29" s="87" t="s">
        <v>51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98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100"/>
    </row>
    <row r="30" spans="1:108" ht="35.25" customHeight="1">
      <c r="A30" s="30"/>
      <c r="B30" s="87" t="s">
        <v>52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98">
        <f>28828.73-28201.16</f>
        <v>627.5699999999997</v>
      </c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100"/>
    </row>
    <row r="31" spans="1:108" ht="15" customHeight="1">
      <c r="A31" s="30"/>
      <c r="B31" s="87" t="s">
        <v>53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98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</row>
    <row r="32" spans="1:108" ht="45" customHeight="1">
      <c r="A32" s="30"/>
      <c r="B32" s="101" t="s">
        <v>54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2">
        <f>SUM(BU34:DD43)</f>
        <v>28201.16</v>
      </c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4"/>
    </row>
    <row r="33" spans="1:108" ht="13.5" customHeight="1">
      <c r="A33" s="33"/>
      <c r="B33" s="91" t="s">
        <v>33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8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100"/>
    </row>
    <row r="34" spans="1:108" ht="15" customHeight="1">
      <c r="A34" s="30"/>
      <c r="B34" s="87" t="s">
        <v>55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98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100"/>
    </row>
    <row r="35" spans="1:108" ht="15" customHeight="1">
      <c r="A35" s="30"/>
      <c r="B35" s="87" t="s">
        <v>56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98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100"/>
    </row>
    <row r="36" spans="1:108" ht="15" customHeight="1">
      <c r="A36" s="30"/>
      <c r="B36" s="87" t="s">
        <v>57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98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100"/>
    </row>
    <row r="37" spans="1:108" ht="15" customHeight="1">
      <c r="A37" s="30"/>
      <c r="B37" s="87" t="s">
        <v>58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98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100"/>
    </row>
    <row r="38" spans="1:108" ht="15" customHeight="1">
      <c r="A38" s="30"/>
      <c r="B38" s="87" t="s">
        <v>59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98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100"/>
    </row>
    <row r="39" spans="1:108" ht="15" customHeight="1">
      <c r="A39" s="30"/>
      <c r="B39" s="87" t="s">
        <v>60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98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100"/>
    </row>
    <row r="40" spans="1:108" ht="30" customHeight="1">
      <c r="A40" s="30"/>
      <c r="B40" s="87" t="s">
        <v>61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98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</row>
    <row r="41" spans="1:108" ht="30" customHeight="1">
      <c r="A41" s="30"/>
      <c r="B41" s="87" t="s">
        <v>62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98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100"/>
    </row>
    <row r="42" spans="1:108" ht="29.25" customHeight="1">
      <c r="A42" s="30"/>
      <c r="B42" s="87" t="s">
        <v>63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98">
        <v>28201.16</v>
      </c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100"/>
    </row>
    <row r="43" spans="1:108" ht="15" customHeight="1">
      <c r="A43" s="30"/>
      <c r="B43" s="87" t="s">
        <v>64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98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</row>
    <row r="44" spans="1:108" s="27" customFormat="1" ht="15" customHeight="1">
      <c r="A44" s="28"/>
      <c r="B44" s="79" t="s">
        <v>65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92">
        <f>BU47+BU62</f>
        <v>87170</v>
      </c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6"/>
    </row>
    <row r="45" spans="1:108" ht="15" customHeight="1">
      <c r="A45" s="34"/>
      <c r="B45" s="83" t="s">
        <v>31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98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</row>
    <row r="46" spans="1:108" ht="15" customHeight="1">
      <c r="A46" s="30"/>
      <c r="B46" s="87" t="s">
        <v>66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98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100"/>
    </row>
    <row r="47" spans="1:108" s="50" customFormat="1" ht="30" customHeight="1">
      <c r="A47" s="49"/>
      <c r="B47" s="94" t="s">
        <v>67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5">
        <f>SUM(BU49:DD61)</f>
        <v>0</v>
      </c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7"/>
    </row>
    <row r="48" spans="1:108" ht="15" customHeight="1">
      <c r="A48" s="33"/>
      <c r="B48" s="91" t="s">
        <v>33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8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</row>
    <row r="49" spans="1:108" ht="15" customHeight="1">
      <c r="A49" s="30"/>
      <c r="B49" s="87" t="s">
        <v>68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98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100"/>
    </row>
    <row r="50" spans="1:108" ht="15" customHeight="1">
      <c r="A50" s="30"/>
      <c r="B50" s="87" t="s">
        <v>69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98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100"/>
    </row>
    <row r="51" spans="1:108" ht="15" customHeight="1">
      <c r="A51" s="30"/>
      <c r="B51" s="87" t="s">
        <v>70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98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100"/>
    </row>
    <row r="52" spans="1:108" ht="15" customHeight="1">
      <c r="A52" s="30"/>
      <c r="B52" s="87" t="s">
        <v>71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98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100"/>
    </row>
    <row r="53" spans="1:108" ht="15" customHeight="1">
      <c r="A53" s="30"/>
      <c r="B53" s="87" t="s">
        <v>72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98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</row>
    <row r="54" spans="1:108" ht="15" customHeight="1">
      <c r="A54" s="30"/>
      <c r="B54" s="87" t="s">
        <v>73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98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100"/>
    </row>
    <row r="55" spans="1:108" ht="15" customHeight="1">
      <c r="A55" s="30"/>
      <c r="B55" s="87" t="s">
        <v>74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98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100"/>
    </row>
    <row r="56" spans="1:108" ht="15" customHeight="1">
      <c r="A56" s="30"/>
      <c r="B56" s="87" t="s">
        <v>75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98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100"/>
    </row>
    <row r="57" spans="1:108" ht="15" customHeight="1">
      <c r="A57" s="30"/>
      <c r="B57" s="87" t="s">
        <v>76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98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100"/>
    </row>
    <row r="58" spans="1:108" ht="15" customHeight="1">
      <c r="A58" s="30"/>
      <c r="B58" s="87" t="s">
        <v>77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98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100"/>
    </row>
    <row r="59" spans="1:108" ht="15" customHeight="1">
      <c r="A59" s="30"/>
      <c r="B59" s="87" t="s">
        <v>78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98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100"/>
    </row>
    <row r="60" spans="1:108" ht="15" customHeight="1">
      <c r="A60" s="30"/>
      <c r="B60" s="87" t="s">
        <v>79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98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100"/>
    </row>
    <row r="61" spans="1:108" ht="15" customHeight="1">
      <c r="A61" s="30"/>
      <c r="B61" s="87" t="s">
        <v>80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98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100"/>
    </row>
    <row r="62" spans="1:108" s="50" customFormat="1" ht="45" customHeight="1">
      <c r="A62" s="49"/>
      <c r="B62" s="94" t="s">
        <v>81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5">
        <f>SUM(BU64:DD76)</f>
        <v>87170</v>
      </c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7"/>
    </row>
    <row r="63" spans="1:108" ht="15" customHeight="1">
      <c r="A63" s="35"/>
      <c r="B63" s="91" t="s">
        <v>33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8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100"/>
    </row>
    <row r="64" spans="1:108" ht="15" customHeight="1">
      <c r="A64" s="30"/>
      <c r="B64" s="87" t="s">
        <v>82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98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100"/>
    </row>
    <row r="65" spans="1:108" ht="15" customHeight="1">
      <c r="A65" s="30"/>
      <c r="B65" s="87" t="s">
        <v>83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98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100"/>
    </row>
    <row r="66" spans="1:108" ht="15" customHeight="1">
      <c r="A66" s="30"/>
      <c r="B66" s="87" t="s">
        <v>84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98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100"/>
    </row>
    <row r="67" spans="1:108" ht="15" customHeight="1">
      <c r="A67" s="30"/>
      <c r="B67" s="87" t="s">
        <v>85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98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100"/>
    </row>
    <row r="68" spans="1:108" ht="15" customHeight="1">
      <c r="A68" s="30"/>
      <c r="B68" s="87" t="s">
        <v>86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98">
        <v>9520</v>
      </c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100"/>
    </row>
    <row r="69" spans="1:108" ht="15" customHeight="1">
      <c r="A69" s="30"/>
      <c r="B69" s="87" t="s">
        <v>87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98">
        <v>35000</v>
      </c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100"/>
    </row>
    <row r="70" spans="1:108" ht="15" customHeight="1">
      <c r="A70" s="30"/>
      <c r="B70" s="87" t="s">
        <v>88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98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100"/>
    </row>
    <row r="71" spans="1:108" ht="15" customHeight="1">
      <c r="A71" s="30"/>
      <c r="B71" s="87" t="s">
        <v>89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98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100"/>
    </row>
    <row r="72" spans="1:108" ht="15" customHeight="1">
      <c r="A72" s="30"/>
      <c r="B72" s="87" t="s">
        <v>90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98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100"/>
    </row>
    <row r="73" spans="1:108" ht="15" customHeight="1">
      <c r="A73" s="30"/>
      <c r="B73" s="87" t="s">
        <v>91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98">
        <v>27650</v>
      </c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100"/>
    </row>
    <row r="74" spans="1:108" ht="15" customHeight="1">
      <c r="A74" s="30"/>
      <c r="B74" s="87" t="s">
        <v>92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98">
        <v>15000</v>
      </c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100"/>
    </row>
    <row r="75" spans="1:108" ht="15" customHeight="1">
      <c r="A75" s="30"/>
      <c r="B75" s="87" t="s">
        <v>93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98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100"/>
    </row>
    <row r="76" spans="1:108" ht="15" customHeight="1">
      <c r="A76" s="30"/>
      <c r="B76" s="87" t="s">
        <v>94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98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100"/>
    </row>
  </sheetData>
  <sheetProtection selectLockedCells="1" selectUnlockedCells="1"/>
  <mergeCells count="147">
    <mergeCell ref="B76:BT76"/>
    <mergeCell ref="BU76:DD76"/>
    <mergeCell ref="B73:BT73"/>
    <mergeCell ref="BU73:DD73"/>
    <mergeCell ref="B74:BT74"/>
    <mergeCell ref="BU74:DD74"/>
    <mergeCell ref="B75:BT75"/>
    <mergeCell ref="BU75:DD75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9:BT69"/>
    <mergeCell ref="BU69:DD69"/>
    <mergeCell ref="B64:BT64"/>
    <mergeCell ref="BU64:DD64"/>
    <mergeCell ref="B65:BT65"/>
    <mergeCell ref="BU65:DD65"/>
    <mergeCell ref="B66:BT66"/>
    <mergeCell ref="BU66:DD66"/>
    <mergeCell ref="B61:BT61"/>
    <mergeCell ref="BU61:DD61"/>
    <mergeCell ref="B62:BT62"/>
    <mergeCell ref="BU62:DD62"/>
    <mergeCell ref="B63:BT63"/>
    <mergeCell ref="BU63:DD63"/>
    <mergeCell ref="B58:BT58"/>
    <mergeCell ref="BU58:DD58"/>
    <mergeCell ref="B59:BT59"/>
    <mergeCell ref="BU59:DD59"/>
    <mergeCell ref="B60:BT60"/>
    <mergeCell ref="BU60:DD60"/>
    <mergeCell ref="B55:BT55"/>
    <mergeCell ref="BU55:DD55"/>
    <mergeCell ref="B56:BT56"/>
    <mergeCell ref="BU56:DD56"/>
    <mergeCell ref="B57:BT57"/>
    <mergeCell ref="BU57:DD57"/>
    <mergeCell ref="B52:BT52"/>
    <mergeCell ref="BU52:DD52"/>
    <mergeCell ref="B53:BT53"/>
    <mergeCell ref="BU53:DD53"/>
    <mergeCell ref="B54:BT54"/>
    <mergeCell ref="BU54:DD54"/>
    <mergeCell ref="B49:BT49"/>
    <mergeCell ref="BU49:DD49"/>
    <mergeCell ref="B50:BT50"/>
    <mergeCell ref="BU50:DD50"/>
    <mergeCell ref="B51:BT51"/>
    <mergeCell ref="BU51:DD51"/>
    <mergeCell ref="B46:BT46"/>
    <mergeCell ref="BU46:DD46"/>
    <mergeCell ref="B47:BT47"/>
    <mergeCell ref="BU47:DD47"/>
    <mergeCell ref="B48:BT48"/>
    <mergeCell ref="BU48:DD48"/>
    <mergeCell ref="B43:BT43"/>
    <mergeCell ref="BU43:DD43"/>
    <mergeCell ref="B44:BT44"/>
    <mergeCell ref="BU44:DD44"/>
    <mergeCell ref="B45:BT45"/>
    <mergeCell ref="BU45:DD45"/>
    <mergeCell ref="B40:BT40"/>
    <mergeCell ref="BU40:DD40"/>
    <mergeCell ref="B41:BT41"/>
    <mergeCell ref="BU41:DD41"/>
    <mergeCell ref="B42:BT42"/>
    <mergeCell ref="BU42:DD42"/>
    <mergeCell ref="B37:BT37"/>
    <mergeCell ref="BU37:DD37"/>
    <mergeCell ref="B38:BT38"/>
    <mergeCell ref="BU38:DD38"/>
    <mergeCell ref="B39:BT39"/>
    <mergeCell ref="BU39:DD39"/>
    <mergeCell ref="B34:BT34"/>
    <mergeCell ref="BU34:DD34"/>
    <mergeCell ref="B35:BT35"/>
    <mergeCell ref="BU35:DD35"/>
    <mergeCell ref="B36:BT36"/>
    <mergeCell ref="BU36:DD36"/>
    <mergeCell ref="B31:BT31"/>
    <mergeCell ref="BU31:DD31"/>
    <mergeCell ref="B32:BT32"/>
    <mergeCell ref="BU32:DD32"/>
    <mergeCell ref="B33:BT33"/>
    <mergeCell ref="BU33:DD33"/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A2:DD2"/>
    <mergeCell ref="A4:BT4"/>
    <mergeCell ref="BU4:DD4"/>
    <mergeCell ref="B5:BT5"/>
    <mergeCell ref="BU5:DD5"/>
    <mergeCell ref="B6:BT6"/>
    <mergeCell ref="BU6:DD6"/>
  </mergeCells>
  <printOptions/>
  <pageMargins left="0.7875" right="0.31527777777777777" top="0.19652777777777777" bottom="0.393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view="pageBreakPreview" zoomScaleSheetLayoutView="100" zoomScalePageLayoutView="0" workbookViewId="0" topLeftCell="A1">
      <selection activeCell="A2" sqref="A2:DD2"/>
    </sheetView>
  </sheetViews>
  <sheetFormatPr defaultColWidth="0.875" defaultRowHeight="12.75"/>
  <cols>
    <col min="1" max="75" width="0.875" style="1" customWidth="1"/>
    <col min="76" max="76" width="0.2421875" style="1" customWidth="1"/>
    <col min="77" max="90" width="0.875" style="1" customWidth="1"/>
    <col min="91" max="91" width="1.37890625" style="1" customWidth="1"/>
    <col min="92" max="92" width="0.875" style="1" customWidth="1"/>
    <col min="93" max="93" width="1.875" style="1" customWidth="1"/>
    <col min="94" max="126" width="0.875" style="1" customWidth="1"/>
    <col min="127" max="127" width="13.875" style="1" customWidth="1"/>
    <col min="128" max="16384" width="0.875" style="1" customWidth="1"/>
  </cols>
  <sheetData>
    <row r="1" ht="3" customHeight="1"/>
    <row r="2" spans="1:108" s="27" customFormat="1" ht="28.5" customHeight="1">
      <c r="A2" s="108" t="s">
        <v>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</row>
    <row r="3" spans="1:78" ht="7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108" ht="13.5" customHeight="1">
      <c r="A4" s="109" t="s">
        <v>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 t="s">
        <v>96</v>
      </c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 t="s">
        <v>97</v>
      </c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 t="s">
        <v>98</v>
      </c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</row>
    <row r="5" spans="1:108" ht="119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12" t="s">
        <v>99</v>
      </c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 t="s">
        <v>100</v>
      </c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spans="1:108" ht="30" customHeight="1">
      <c r="A6" s="37"/>
      <c r="B6" s="87" t="s">
        <v>101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113" t="s">
        <v>102</v>
      </c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5">
        <f>165580.73</f>
        <v>165580.73</v>
      </c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</row>
    <row r="7" spans="1:108" s="38" customFormat="1" ht="13.5" customHeight="1">
      <c r="A7" s="37"/>
      <c r="B7" s="79" t="s">
        <v>103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107" t="s">
        <v>102</v>
      </c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92">
        <f>BI9+BI12+BI16</f>
        <v>40972784.53</v>
      </c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6"/>
      <c r="CA7" s="110">
        <f>BI7</f>
        <v>40972784.53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</row>
    <row r="8" spans="1:108" s="38" customFormat="1" ht="13.5" customHeight="1">
      <c r="A8" s="37"/>
      <c r="B8" s="87" t="s">
        <v>33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113" t="s">
        <v>102</v>
      </c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</row>
    <row r="9" spans="1:108" s="38" customFormat="1" ht="30" customHeight="1">
      <c r="A9" s="37"/>
      <c r="B9" s="87" t="s">
        <v>104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113" t="s">
        <v>102</v>
      </c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4">
        <v>37647014.53</v>
      </c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>
        <v>38213596.09</v>
      </c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</row>
    <row r="10" spans="1:108" s="38" customFormat="1" ht="13.5" customHeight="1">
      <c r="A10" s="37"/>
      <c r="B10" s="87" t="s">
        <v>105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113" t="s">
        <v>102</v>
      </c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98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100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</row>
    <row r="11" spans="1:108" s="38" customFormat="1" ht="13.5" customHeight="1">
      <c r="A11" s="37"/>
      <c r="B11" s="87" t="s">
        <v>106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98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100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</row>
    <row r="12" spans="1:108" s="38" customFormat="1" ht="102" customHeight="1">
      <c r="A12" s="39"/>
      <c r="B12" s="93" t="s">
        <v>107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117" t="s">
        <v>102</v>
      </c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98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100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</row>
    <row r="13" spans="1:108" s="38" customFormat="1" ht="13.5" customHeight="1">
      <c r="A13" s="37"/>
      <c r="B13" s="87" t="s">
        <v>33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13" t="s">
        <v>102</v>
      </c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98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100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</row>
    <row r="14" spans="1:108" s="38" customFormat="1" ht="13.5" customHeight="1">
      <c r="A14" s="37"/>
      <c r="B14" s="87" t="s">
        <v>108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13" t="s">
        <v>102</v>
      </c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98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100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</row>
    <row r="15" spans="1:108" s="38" customFormat="1" ht="13.5" customHeight="1">
      <c r="A15" s="37"/>
      <c r="B15" s="87" t="s">
        <v>109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13" t="s">
        <v>102</v>
      </c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98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100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</row>
    <row r="16" spans="1:108" s="38" customFormat="1" ht="36.75" customHeight="1">
      <c r="A16" s="37"/>
      <c r="B16" s="87" t="s">
        <v>166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4">
        <f>BI17+BI19+BI21+BI23</f>
        <v>3325770</v>
      </c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98">
        <f>CA17+CA19+CA21</f>
        <v>3325770</v>
      </c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100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</row>
    <row r="17" spans="1:108" s="38" customFormat="1" ht="30" customHeight="1">
      <c r="A17" s="37"/>
      <c r="B17" s="87" t="s">
        <v>164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113" t="s">
        <v>102</v>
      </c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4">
        <f>2477270</f>
        <v>2477270</v>
      </c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98">
        <f>BI17</f>
        <v>2477270</v>
      </c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100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</row>
    <row r="18" spans="1:108" s="38" customFormat="1" ht="13.5" customHeight="1">
      <c r="A18" s="3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113" t="s">
        <v>102</v>
      </c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98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100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</row>
    <row r="19" spans="1:108" s="38" customFormat="1" ht="21.75" customHeight="1">
      <c r="A19" s="37"/>
      <c r="B19" s="87" t="s">
        <v>163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113" t="s">
        <v>102</v>
      </c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4">
        <v>813700</v>
      </c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98">
        <f>BI19</f>
        <v>813700</v>
      </c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100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</row>
    <row r="20" spans="1:108" s="38" customFormat="1" ht="21.75" customHeight="1">
      <c r="A20" s="3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113" t="s">
        <v>102</v>
      </c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98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100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</row>
    <row r="21" spans="1:108" s="38" customFormat="1" ht="21.75" customHeight="1">
      <c r="A21" s="37"/>
      <c r="B21" s="87" t="s">
        <v>165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113" t="s">
        <v>102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4">
        <v>34800</v>
      </c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98">
        <f>BI21</f>
        <v>34800</v>
      </c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100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</row>
    <row r="22" spans="1:108" s="38" customFormat="1" ht="15">
      <c r="A22" s="3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98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100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</row>
    <row r="23" spans="1:108" s="38" customFormat="1" ht="30" customHeight="1">
      <c r="A23" s="37"/>
      <c r="B23" s="87" t="s">
        <v>110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113" t="s">
        <v>102</v>
      </c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98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100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</row>
    <row r="24" spans="1:108" s="38" customFormat="1" ht="30" customHeight="1">
      <c r="A24" s="37"/>
      <c r="B24" s="87" t="s">
        <v>111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113" t="s">
        <v>102</v>
      </c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>
        <v>0</v>
      </c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98">
        <v>0</v>
      </c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100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</row>
    <row r="25" spans="1:108" s="41" customFormat="1" ht="15" customHeight="1">
      <c r="A25" s="40"/>
      <c r="B25" s="79" t="s">
        <v>112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07">
        <v>900</v>
      </c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10">
        <f>BI27+BI32+BI47+BI48</f>
        <v>40972784.529999994</v>
      </c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92">
        <f>BI25</f>
        <v>40972784.529999994</v>
      </c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6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</row>
    <row r="26" spans="1:108" s="38" customFormat="1" ht="15" customHeight="1">
      <c r="A26" s="37"/>
      <c r="B26" s="87" t="s">
        <v>33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98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100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</row>
    <row r="27" spans="1:108" s="38" customFormat="1" ht="30" customHeight="1">
      <c r="A27" s="37"/>
      <c r="B27" s="87" t="s">
        <v>113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113">
        <v>210</v>
      </c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4">
        <f>SUM(BI29:BI31)</f>
        <v>29358895.52</v>
      </c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98">
        <f>BI27</f>
        <v>29358895.52</v>
      </c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100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</row>
    <row r="28" spans="1:108" s="38" customFormat="1" ht="15" customHeight="1">
      <c r="A28" s="37"/>
      <c r="B28" s="87" t="s">
        <v>31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98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100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</row>
    <row r="29" spans="1:108" s="38" customFormat="1" ht="15" customHeight="1">
      <c r="A29" s="37"/>
      <c r="B29" s="87" t="s">
        <v>114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113">
        <v>211</v>
      </c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4">
        <f>2915235.87+19238565.25+153433.47+95921</f>
        <v>22403155.59</v>
      </c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98">
        <v>22182375.61</v>
      </c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100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</row>
    <row r="30" spans="1:108" s="38" customFormat="1" ht="15" customHeight="1">
      <c r="A30" s="37"/>
      <c r="B30" s="87" t="s">
        <v>115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113">
        <v>212</v>
      </c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4">
        <f>273421.91+2842</f>
        <v>276263.91</v>
      </c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98">
        <f>BI30</f>
        <v>276263.91</v>
      </c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100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</row>
    <row r="31" spans="1:108" s="38" customFormat="1" ht="30" customHeight="1">
      <c r="A31" s="37"/>
      <c r="B31" s="87" t="s">
        <v>116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113">
        <v>213</v>
      </c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4">
        <f>28513.63+5724224.27+46336.9+880401.22</f>
        <v>6679476.02</v>
      </c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98">
        <v>6699077.43</v>
      </c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100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</row>
    <row r="32" spans="1:108" s="38" customFormat="1" ht="15" customHeight="1">
      <c r="A32" s="37"/>
      <c r="B32" s="87" t="s">
        <v>117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113">
        <v>220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4">
        <f>SUM(BI34:BI39)</f>
        <v>7477891.219999999</v>
      </c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98">
        <f>BI32</f>
        <v>7477891.219999999</v>
      </c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100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</row>
    <row r="33" spans="1:108" s="38" customFormat="1" ht="15" customHeight="1">
      <c r="A33" s="37"/>
      <c r="B33" s="87" t="s">
        <v>31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98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100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</row>
    <row r="34" spans="1:108" s="38" customFormat="1" ht="15" customHeight="1">
      <c r="A34" s="37"/>
      <c r="B34" s="87" t="s">
        <v>118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113">
        <v>221</v>
      </c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4">
        <f>56+180627.44</f>
        <v>180683.44</v>
      </c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98">
        <f aca="true" t="shared" si="0" ref="CA34:CA39">BI34</f>
        <v>180683.44</v>
      </c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100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</row>
    <row r="35" spans="1:108" s="38" customFormat="1" ht="15" customHeight="1">
      <c r="A35" s="37"/>
      <c r="B35" s="87" t="s">
        <v>119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113">
        <v>222</v>
      </c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4">
        <f>177040.36+273882</f>
        <v>450922.36</v>
      </c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98">
        <f t="shared" si="0"/>
        <v>450922.36</v>
      </c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100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</row>
    <row r="36" spans="1:108" s="38" customFormat="1" ht="15" customHeight="1">
      <c r="A36" s="37"/>
      <c r="B36" s="87" t="s">
        <v>120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113">
        <v>223</v>
      </c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4">
        <f>400685.99+2999015.53</f>
        <v>3399701.5199999996</v>
      </c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98">
        <f t="shared" si="0"/>
        <v>3399701.5199999996</v>
      </c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100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</row>
    <row r="37" spans="1:108" s="38" customFormat="1" ht="30" customHeight="1">
      <c r="A37" s="37"/>
      <c r="B37" s="87" t="s">
        <v>121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113">
        <v>224</v>
      </c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4">
        <f>950+1900</f>
        <v>2850</v>
      </c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98">
        <f t="shared" si="0"/>
        <v>2850</v>
      </c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100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</row>
    <row r="38" spans="1:108" s="38" customFormat="1" ht="30" customHeight="1">
      <c r="A38" s="37"/>
      <c r="B38" s="87" t="s">
        <v>122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113">
        <v>225</v>
      </c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4">
        <f>260796.54+983083.21</f>
        <v>1243879.75</v>
      </c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98">
        <f t="shared" si="0"/>
        <v>1243879.75</v>
      </c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100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</row>
    <row r="39" spans="1:108" s="38" customFormat="1" ht="15" customHeight="1">
      <c r="A39" s="37"/>
      <c r="B39" s="87" t="s">
        <v>123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113">
        <v>226</v>
      </c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4">
        <f>1337968.15+861886</f>
        <v>2199854.15</v>
      </c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98">
        <f t="shared" si="0"/>
        <v>2199854.15</v>
      </c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100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</row>
    <row r="40" spans="1:108" s="38" customFormat="1" ht="30" customHeight="1">
      <c r="A40" s="37"/>
      <c r="B40" s="87" t="s">
        <v>124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113">
        <v>240</v>
      </c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98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100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</row>
    <row r="41" spans="1:108" s="38" customFormat="1" ht="15" customHeight="1">
      <c r="A41" s="37"/>
      <c r="B41" s="87" t="s">
        <v>31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98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100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</row>
    <row r="42" spans="1:108" s="38" customFormat="1" ht="45" customHeight="1">
      <c r="A42" s="37"/>
      <c r="B42" s="87" t="s">
        <v>125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113">
        <v>241</v>
      </c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98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100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</row>
    <row r="43" spans="1:108" s="38" customFormat="1" ht="13.5" customHeight="1">
      <c r="A43" s="37"/>
      <c r="B43" s="87" t="s">
        <v>126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113">
        <v>260</v>
      </c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98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100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</row>
    <row r="44" spans="1:108" s="38" customFormat="1" ht="15" customHeight="1">
      <c r="A44" s="37"/>
      <c r="B44" s="87" t="s">
        <v>31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98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100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s="38" customFormat="1" ht="30" customHeight="1">
      <c r="A45" s="37"/>
      <c r="B45" s="87" t="s">
        <v>127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113">
        <v>262</v>
      </c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98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100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</row>
    <row r="46" spans="1:108" s="38" customFormat="1" ht="45" customHeight="1">
      <c r="A46" s="37"/>
      <c r="B46" s="87" t="s">
        <v>128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113">
        <v>263</v>
      </c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98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100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</row>
    <row r="47" spans="1:108" s="38" customFormat="1" ht="13.5" customHeight="1">
      <c r="A47" s="37"/>
      <c r="B47" s="87" t="s">
        <v>129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113">
        <v>290</v>
      </c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4">
        <f>260036+457184.87</f>
        <v>717220.87</v>
      </c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98">
        <f>BI47</f>
        <v>717220.87</v>
      </c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100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s="38" customFormat="1" ht="30" customHeight="1">
      <c r="A48" s="37"/>
      <c r="B48" s="87" t="s">
        <v>130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113">
        <v>300</v>
      </c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4">
        <f>SUM(BI50:BI54)</f>
        <v>3418776.92</v>
      </c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98">
        <f>BI48</f>
        <v>3418776.92</v>
      </c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100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</row>
    <row r="49" spans="1:108" s="38" customFormat="1" ht="13.5" customHeight="1">
      <c r="A49" s="37"/>
      <c r="B49" s="87" t="s">
        <v>31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98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100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8" s="38" customFormat="1" ht="30" customHeight="1">
      <c r="A50" s="37"/>
      <c r="B50" s="87" t="s">
        <v>131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113">
        <v>310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4">
        <f>504353.2+29490+177592</f>
        <v>711435.2</v>
      </c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98">
        <f>BI50</f>
        <v>711435.2</v>
      </c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100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</row>
    <row r="51" spans="1:108" s="38" customFormat="1" ht="30" customHeight="1">
      <c r="A51" s="37"/>
      <c r="B51" s="87" t="s">
        <v>132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113">
        <v>320</v>
      </c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98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100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</row>
    <row r="52" spans="1:108" s="38" customFormat="1" ht="30" customHeight="1">
      <c r="A52" s="37"/>
      <c r="B52" s="87" t="s">
        <v>133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113">
        <v>330</v>
      </c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98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100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</row>
    <row r="53" spans="1:108" s="38" customFormat="1" ht="30" customHeight="1">
      <c r="A53" s="37"/>
      <c r="B53" s="87" t="s">
        <v>134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113">
        <v>340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4">
        <f>512.64+605845+2100984.08</f>
        <v>2707341.72</v>
      </c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98">
        <f>BI53</f>
        <v>2707341.72</v>
      </c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100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</row>
    <row r="54" spans="1:108" s="38" customFormat="1" ht="30" customHeight="1">
      <c r="A54" s="37"/>
      <c r="B54" s="87" t="s">
        <v>135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113">
        <v>500</v>
      </c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98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100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</row>
    <row r="55" spans="1:108" s="38" customFormat="1" ht="13.5" customHeight="1">
      <c r="A55" s="37"/>
      <c r="B55" s="87" t="s">
        <v>31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98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100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</row>
    <row r="56" spans="1:108" s="38" customFormat="1" ht="30" customHeight="1">
      <c r="A56" s="37"/>
      <c r="B56" s="87" t="s">
        <v>136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113">
        <v>520</v>
      </c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98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100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</row>
    <row r="57" spans="1:108" s="38" customFormat="1" ht="30" customHeight="1">
      <c r="A57" s="37"/>
      <c r="B57" s="87" t="s">
        <v>137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113">
        <v>530</v>
      </c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98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100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</row>
    <row r="58" spans="1:108" s="38" customFormat="1" ht="13.5" customHeight="1">
      <c r="A58" s="37"/>
      <c r="B58" s="120" t="s">
        <v>138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98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100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</row>
    <row r="59" spans="1:108" s="38" customFormat="1" ht="13.5" customHeight="1">
      <c r="A59" s="37"/>
      <c r="B59" s="87" t="s">
        <v>139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113" t="s">
        <v>102</v>
      </c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4">
        <v>0</v>
      </c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98">
        <v>0</v>
      </c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100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</row>
  </sheetData>
  <sheetProtection selectLockedCells="1" selectUnlockedCells="1"/>
  <mergeCells count="277">
    <mergeCell ref="B20:AQ20"/>
    <mergeCell ref="AR20:BH20"/>
    <mergeCell ref="BI20:BZ20"/>
    <mergeCell ref="CA20:CO20"/>
    <mergeCell ref="CP20:DD20"/>
    <mergeCell ref="B19:AQ19"/>
    <mergeCell ref="AR19:BH19"/>
    <mergeCell ref="BI19:BZ19"/>
    <mergeCell ref="CA19:CO19"/>
    <mergeCell ref="CP19:DD19"/>
    <mergeCell ref="B21:AQ21"/>
    <mergeCell ref="AR21:BH21"/>
    <mergeCell ref="BI21:BZ21"/>
    <mergeCell ref="CA21:CO21"/>
    <mergeCell ref="CP21:DD21"/>
    <mergeCell ref="CA57:CO57"/>
    <mergeCell ref="CP57:DD57"/>
    <mergeCell ref="CA55:CO55"/>
    <mergeCell ref="CP55:DD55"/>
    <mergeCell ref="CA53:CO53"/>
    <mergeCell ref="B59:AQ59"/>
    <mergeCell ref="AR59:BH59"/>
    <mergeCell ref="BI59:BZ59"/>
    <mergeCell ref="CA59:CO59"/>
    <mergeCell ref="CP59:DD59"/>
    <mergeCell ref="B57:AQ57"/>
    <mergeCell ref="AR57:BH57"/>
    <mergeCell ref="BI57:BZ57"/>
    <mergeCell ref="CP53:DD53"/>
    <mergeCell ref="B58:AQ58"/>
    <mergeCell ref="AR58:BH58"/>
    <mergeCell ref="BI58:BZ58"/>
    <mergeCell ref="CA58:CO58"/>
    <mergeCell ref="CP58:DD58"/>
    <mergeCell ref="B55:AQ55"/>
    <mergeCell ref="AR55:BH55"/>
    <mergeCell ref="BI55:BZ55"/>
    <mergeCell ref="CA51:CO51"/>
    <mergeCell ref="CP51:DD51"/>
    <mergeCell ref="B56:AQ56"/>
    <mergeCell ref="AR56:BH56"/>
    <mergeCell ref="BI56:BZ56"/>
    <mergeCell ref="CA56:CO56"/>
    <mergeCell ref="CP56:DD56"/>
    <mergeCell ref="B53:AQ53"/>
    <mergeCell ref="AR53:BH53"/>
    <mergeCell ref="BI53:BZ53"/>
    <mergeCell ref="CA49:CO49"/>
    <mergeCell ref="CP49:DD49"/>
    <mergeCell ref="B54:AQ54"/>
    <mergeCell ref="AR54:BH54"/>
    <mergeCell ref="BI54:BZ54"/>
    <mergeCell ref="CA54:CO54"/>
    <mergeCell ref="CP54:DD54"/>
    <mergeCell ref="B51:AQ51"/>
    <mergeCell ref="AR51:BH51"/>
    <mergeCell ref="BI51:BZ51"/>
    <mergeCell ref="CA47:CO47"/>
    <mergeCell ref="CP47:DD47"/>
    <mergeCell ref="B52:AQ52"/>
    <mergeCell ref="AR52:BH52"/>
    <mergeCell ref="BI52:BZ52"/>
    <mergeCell ref="CA52:CO52"/>
    <mergeCell ref="CP52:DD52"/>
    <mergeCell ref="B49:AQ49"/>
    <mergeCell ref="AR49:BH49"/>
    <mergeCell ref="BI49:BZ49"/>
    <mergeCell ref="CA45:CO45"/>
    <mergeCell ref="CP45:DD45"/>
    <mergeCell ref="B50:AQ50"/>
    <mergeCell ref="AR50:BH50"/>
    <mergeCell ref="BI50:BZ50"/>
    <mergeCell ref="CA50:CO50"/>
    <mergeCell ref="CP50:DD50"/>
    <mergeCell ref="B47:AQ47"/>
    <mergeCell ref="AR47:BH47"/>
    <mergeCell ref="BI47:BZ47"/>
    <mergeCell ref="CA43:CO43"/>
    <mergeCell ref="CP43:DD43"/>
    <mergeCell ref="B48:AQ48"/>
    <mergeCell ref="AR48:BH48"/>
    <mergeCell ref="BI48:BZ48"/>
    <mergeCell ref="CA48:CO48"/>
    <mergeCell ref="CP48:DD48"/>
    <mergeCell ref="B45:AQ45"/>
    <mergeCell ref="AR45:BH45"/>
    <mergeCell ref="BI45:BZ45"/>
    <mergeCell ref="CA41:CO41"/>
    <mergeCell ref="CP41:DD41"/>
    <mergeCell ref="B46:AQ46"/>
    <mergeCell ref="AR46:BH46"/>
    <mergeCell ref="BI46:BZ46"/>
    <mergeCell ref="CA46:CO46"/>
    <mergeCell ref="CP46:DD46"/>
    <mergeCell ref="B43:AQ43"/>
    <mergeCell ref="AR43:BH43"/>
    <mergeCell ref="BI43:BZ43"/>
    <mergeCell ref="CA39:CO39"/>
    <mergeCell ref="CP39:DD39"/>
    <mergeCell ref="B44:AQ44"/>
    <mergeCell ref="AR44:BH44"/>
    <mergeCell ref="BI44:BZ44"/>
    <mergeCell ref="CA44:CO44"/>
    <mergeCell ref="CP44:DD44"/>
    <mergeCell ref="B41:AQ41"/>
    <mergeCell ref="AR41:BH41"/>
    <mergeCell ref="BI41:BZ41"/>
    <mergeCell ref="CA37:CO37"/>
    <mergeCell ref="CP37:DD37"/>
    <mergeCell ref="B42:AQ42"/>
    <mergeCell ref="AR42:BH42"/>
    <mergeCell ref="BI42:BZ42"/>
    <mergeCell ref="CA42:CO42"/>
    <mergeCell ref="CP42:DD42"/>
    <mergeCell ref="B39:AQ39"/>
    <mergeCell ref="AR39:BH39"/>
    <mergeCell ref="BI39:BZ39"/>
    <mergeCell ref="CA35:CO35"/>
    <mergeCell ref="CP35:DD35"/>
    <mergeCell ref="B40:AQ40"/>
    <mergeCell ref="AR40:BH40"/>
    <mergeCell ref="BI40:BZ40"/>
    <mergeCell ref="CA40:CO40"/>
    <mergeCell ref="CP40:DD40"/>
    <mergeCell ref="B37:AQ37"/>
    <mergeCell ref="AR37:BH37"/>
    <mergeCell ref="BI37:BZ37"/>
    <mergeCell ref="CA33:CO33"/>
    <mergeCell ref="CP33:DD33"/>
    <mergeCell ref="B38:AQ38"/>
    <mergeCell ref="AR38:BH38"/>
    <mergeCell ref="BI38:BZ38"/>
    <mergeCell ref="CA38:CO38"/>
    <mergeCell ref="CP38:DD38"/>
    <mergeCell ref="B35:AQ35"/>
    <mergeCell ref="AR35:BH35"/>
    <mergeCell ref="BI35:BZ35"/>
    <mergeCell ref="CA31:CO31"/>
    <mergeCell ref="CP31:DD31"/>
    <mergeCell ref="B36:AQ36"/>
    <mergeCell ref="AR36:BH36"/>
    <mergeCell ref="BI36:BZ36"/>
    <mergeCell ref="CA36:CO36"/>
    <mergeCell ref="CP36:DD36"/>
    <mergeCell ref="B33:AQ33"/>
    <mergeCell ref="AR33:BH33"/>
    <mergeCell ref="BI33:BZ33"/>
    <mergeCell ref="CA29:CO29"/>
    <mergeCell ref="CP29:DD29"/>
    <mergeCell ref="B34:AQ34"/>
    <mergeCell ref="AR34:BH34"/>
    <mergeCell ref="BI34:BZ34"/>
    <mergeCell ref="CA34:CO34"/>
    <mergeCell ref="CP34:DD34"/>
    <mergeCell ref="B31:AQ31"/>
    <mergeCell ref="AR31:BH31"/>
    <mergeCell ref="BI31:BZ31"/>
    <mergeCell ref="CA27:CO27"/>
    <mergeCell ref="CP27:DD27"/>
    <mergeCell ref="B32:AQ32"/>
    <mergeCell ref="AR32:BH32"/>
    <mergeCell ref="BI32:BZ32"/>
    <mergeCell ref="CA32:CO32"/>
    <mergeCell ref="CP32:DD32"/>
    <mergeCell ref="B29:AQ29"/>
    <mergeCell ref="AR29:BH29"/>
    <mergeCell ref="BI29:BZ29"/>
    <mergeCell ref="CA25:CO25"/>
    <mergeCell ref="CP25:DD25"/>
    <mergeCell ref="B30:AQ30"/>
    <mergeCell ref="AR30:BH30"/>
    <mergeCell ref="BI30:BZ30"/>
    <mergeCell ref="CA30:CO30"/>
    <mergeCell ref="CP30:DD30"/>
    <mergeCell ref="B27:AQ27"/>
    <mergeCell ref="AR27:BH27"/>
    <mergeCell ref="BI27:BZ27"/>
    <mergeCell ref="CA23:CO23"/>
    <mergeCell ref="CP23:DD23"/>
    <mergeCell ref="B28:AQ28"/>
    <mergeCell ref="AR28:BH28"/>
    <mergeCell ref="BI28:BZ28"/>
    <mergeCell ref="CA28:CO28"/>
    <mergeCell ref="CP28:DD28"/>
    <mergeCell ref="B25:AQ25"/>
    <mergeCell ref="AR25:BH25"/>
    <mergeCell ref="BI25:BZ25"/>
    <mergeCell ref="CA18:CO18"/>
    <mergeCell ref="CP18:DD18"/>
    <mergeCell ref="B26:AQ26"/>
    <mergeCell ref="AR26:BH26"/>
    <mergeCell ref="BI26:BZ26"/>
    <mergeCell ref="CA26:CO26"/>
    <mergeCell ref="CP26:DD26"/>
    <mergeCell ref="B23:AQ23"/>
    <mergeCell ref="AR23:BH23"/>
    <mergeCell ref="BI23:BZ23"/>
    <mergeCell ref="CA16:CO16"/>
    <mergeCell ref="CP16:DD16"/>
    <mergeCell ref="B24:AQ24"/>
    <mergeCell ref="AR24:BH24"/>
    <mergeCell ref="BI24:BZ24"/>
    <mergeCell ref="CA24:CO24"/>
    <mergeCell ref="CP24:DD24"/>
    <mergeCell ref="B18:AQ18"/>
    <mergeCell ref="AR18:BH18"/>
    <mergeCell ref="BI18:BZ18"/>
    <mergeCell ref="CA14:CO14"/>
    <mergeCell ref="CP14:DD14"/>
    <mergeCell ref="B22:AQ22"/>
    <mergeCell ref="AR22:BH22"/>
    <mergeCell ref="BI22:BZ22"/>
    <mergeCell ref="CA22:CO22"/>
    <mergeCell ref="CP22:DD22"/>
    <mergeCell ref="B16:AQ16"/>
    <mergeCell ref="AR16:BH16"/>
    <mergeCell ref="BI16:BZ16"/>
    <mergeCell ref="CA12:CO12"/>
    <mergeCell ref="CP12:DD12"/>
    <mergeCell ref="B17:AQ17"/>
    <mergeCell ref="AR17:BH17"/>
    <mergeCell ref="BI17:BZ17"/>
    <mergeCell ref="CA17:CO17"/>
    <mergeCell ref="CP17:DD17"/>
    <mergeCell ref="B14:AQ14"/>
    <mergeCell ref="AR14:BH14"/>
    <mergeCell ref="BI14:BZ14"/>
    <mergeCell ref="CA10:CO10"/>
    <mergeCell ref="CP10:DD10"/>
    <mergeCell ref="B15:AQ15"/>
    <mergeCell ref="AR15:BH15"/>
    <mergeCell ref="BI15:BZ15"/>
    <mergeCell ref="CA15:CO15"/>
    <mergeCell ref="CP15:DD15"/>
    <mergeCell ref="B12:AQ12"/>
    <mergeCell ref="B13:AQ13"/>
    <mergeCell ref="AR13:BH13"/>
    <mergeCell ref="BI13:BZ13"/>
    <mergeCell ref="CA13:CO13"/>
    <mergeCell ref="CP13:DD13"/>
    <mergeCell ref="B10:AQ10"/>
    <mergeCell ref="BI9:BZ9"/>
    <mergeCell ref="CA9:CO9"/>
    <mergeCell ref="AR12:BH12"/>
    <mergeCell ref="BI12:BZ12"/>
    <mergeCell ref="B9:AQ9"/>
    <mergeCell ref="AR9:BH9"/>
    <mergeCell ref="CA8:CO8"/>
    <mergeCell ref="CP8:DD8"/>
    <mergeCell ref="BI6:BZ6"/>
    <mergeCell ref="CP9:DD9"/>
    <mergeCell ref="B11:AQ11"/>
    <mergeCell ref="AR11:BH11"/>
    <mergeCell ref="BI11:BZ11"/>
    <mergeCell ref="CA11:CO11"/>
    <mergeCell ref="CP11:DD11"/>
    <mergeCell ref="B8:AQ8"/>
    <mergeCell ref="B6:AQ6"/>
    <mergeCell ref="CA5:CO5"/>
    <mergeCell ref="CP5:DD5"/>
    <mergeCell ref="AR10:BH10"/>
    <mergeCell ref="BI10:BZ10"/>
    <mergeCell ref="CA6:CO6"/>
    <mergeCell ref="CP6:DD6"/>
    <mergeCell ref="AR8:BH8"/>
    <mergeCell ref="BI8:BZ8"/>
    <mergeCell ref="AR6:BH6"/>
    <mergeCell ref="B7:AQ7"/>
    <mergeCell ref="AR7:BH7"/>
    <mergeCell ref="BI7:BZ7"/>
    <mergeCell ref="A2:DD2"/>
    <mergeCell ref="A4:AQ5"/>
    <mergeCell ref="AR4:BH5"/>
    <mergeCell ref="BI4:BZ5"/>
    <mergeCell ref="CA4:DD4"/>
    <mergeCell ref="CA7:CO7"/>
    <mergeCell ref="CP7:DD7"/>
  </mergeCells>
  <printOptions/>
  <pageMargins left="0.7875" right="0.31527777777777777" top="0.19652777777777777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F23"/>
  <sheetViews>
    <sheetView view="pageBreakPreview" zoomScaleSheetLayoutView="100" zoomScalePageLayoutView="0" workbookViewId="0" topLeftCell="A1">
      <selection activeCell="BS22" sqref="BS22:BT22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8" customFormat="1" ht="30" customHeight="1">
      <c r="A2" s="121" t="s">
        <v>140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spans="1:108" s="38" customFormat="1" ht="30" customHeight="1">
      <c r="A3" s="109" t="s">
        <v>141</v>
      </c>
      <c r="B3" s="109"/>
      <c r="C3" s="109"/>
      <c r="D3" s="109"/>
      <c r="E3" s="109"/>
      <c r="F3" s="109"/>
      <c r="G3" s="109"/>
      <c r="H3" s="109"/>
      <c r="I3" s="109" t="s">
        <v>142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 t="s">
        <v>143</v>
      </c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 t="s">
        <v>144</v>
      </c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 t="s">
        <v>145</v>
      </c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</row>
    <row r="4" spans="1:108" s="38" customFormat="1" ht="15">
      <c r="A4" s="123"/>
      <c r="B4" s="123"/>
      <c r="C4" s="123"/>
      <c r="D4" s="123"/>
      <c r="E4" s="123"/>
      <c r="F4" s="123"/>
      <c r="G4" s="123"/>
      <c r="H4" s="123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</row>
    <row r="5" spans="1:108" s="38" customFormat="1" ht="15">
      <c r="A5" s="123"/>
      <c r="B5" s="123"/>
      <c r="C5" s="123"/>
      <c r="D5" s="123"/>
      <c r="E5" s="123"/>
      <c r="F5" s="123"/>
      <c r="G5" s="123"/>
      <c r="H5" s="123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</row>
    <row r="6" spans="1:55" s="38" customFormat="1" ht="24.7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ht="15">
      <c r="A7" s="38" t="s">
        <v>146</v>
      </c>
      <c r="B7" s="38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</row>
    <row r="8" spans="1:108" ht="15" customHeight="1">
      <c r="A8" s="38" t="s">
        <v>16</v>
      </c>
      <c r="B8" s="38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spans="1:108" ht="15" customHeight="1">
      <c r="A9" s="38" t="s">
        <v>147</v>
      </c>
      <c r="B9" s="38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 t="s">
        <v>156</v>
      </c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1:108" s="3" customFormat="1" ht="32.25" customHeight="1">
      <c r="A10" s="46"/>
      <c r="B10" s="46"/>
      <c r="BD10" s="125" t="s">
        <v>4</v>
      </c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 t="s">
        <v>5</v>
      </c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</row>
    <row r="11" spans="1:2" ht="15" customHeight="1">
      <c r="A11" s="38" t="s">
        <v>148</v>
      </c>
      <c r="B11" s="38"/>
    </row>
    <row r="12" spans="1:108" ht="15" customHeight="1">
      <c r="A12" s="38" t="s">
        <v>149</v>
      </c>
      <c r="B12" s="38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 t="s">
        <v>150</v>
      </c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</row>
    <row r="13" spans="1:108" s="3" customFormat="1" ht="12">
      <c r="A13" s="46"/>
      <c r="B13" s="46"/>
      <c r="BD13" s="125" t="s">
        <v>4</v>
      </c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 t="s">
        <v>5</v>
      </c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</row>
    <row r="14" spans="1:2" ht="15">
      <c r="A14" s="38"/>
      <c r="B14" s="38"/>
    </row>
    <row r="15" spans="1:108" ht="15" customHeight="1">
      <c r="A15" s="38" t="s">
        <v>151</v>
      </c>
      <c r="B15" s="38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 t="s">
        <v>157</v>
      </c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s="3" customFormat="1" ht="12" customHeight="1">
      <c r="A16" s="46"/>
      <c r="B16" s="46"/>
      <c r="BD16" s="125" t="s">
        <v>4</v>
      </c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 t="s">
        <v>5</v>
      </c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</row>
    <row r="17" spans="1:35" ht="15">
      <c r="A17" s="38" t="s">
        <v>152</v>
      </c>
      <c r="B17" s="38"/>
      <c r="G17" s="126" t="s">
        <v>158</v>
      </c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</row>
    <row r="18" ht="24.75" customHeight="1"/>
    <row r="19" spans="2:37" ht="15" customHeight="1">
      <c r="B19" s="47" t="s">
        <v>6</v>
      </c>
      <c r="C19" s="127"/>
      <c r="D19" s="127"/>
      <c r="E19" s="127"/>
      <c r="F19" s="127"/>
      <c r="G19" s="51"/>
      <c r="H19" s="51"/>
      <c r="I19" s="51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/>
      <c r="AC19" s="128"/>
      <c r="AD19" s="128"/>
      <c r="AE19" s="128"/>
      <c r="AF19" s="129"/>
      <c r="AG19" s="129"/>
      <c r="AH19" s="129"/>
      <c r="AI19" s="129"/>
      <c r="AJ19" s="51"/>
      <c r="AK19" s="51"/>
    </row>
    <row r="20" spans="3:37" ht="3" customHeight="1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3:37" ht="15"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3" spans="1:110" ht="15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</row>
  </sheetData>
  <sheetProtection selectLockedCells="1" selectUnlockedCells="1"/>
  <mergeCells count="33">
    <mergeCell ref="G17:AI17"/>
    <mergeCell ref="C19:F19"/>
    <mergeCell ref="J19:AA19"/>
    <mergeCell ref="AB19:AE19"/>
    <mergeCell ref="AF19:AI19"/>
    <mergeCell ref="BD13:BW13"/>
    <mergeCell ref="BX13:DD13"/>
    <mergeCell ref="BD15:BW15"/>
    <mergeCell ref="BX15:DD15"/>
    <mergeCell ref="BD16:BW16"/>
    <mergeCell ref="BX16:DD16"/>
    <mergeCell ref="BD9:BW9"/>
    <mergeCell ref="BX9:DD9"/>
    <mergeCell ref="BD10:BW10"/>
    <mergeCell ref="BX10:DD10"/>
    <mergeCell ref="BD12:BW12"/>
    <mergeCell ref="BX12:DD12"/>
    <mergeCell ref="A4:H4"/>
    <mergeCell ref="I4:AQ4"/>
    <mergeCell ref="AR4:BZ4"/>
    <mergeCell ref="CA4:CO4"/>
    <mergeCell ref="CP4:DD4"/>
    <mergeCell ref="A5:H5"/>
    <mergeCell ref="I5:AQ5"/>
    <mergeCell ref="AR5:BZ5"/>
    <mergeCell ref="CA5:CO5"/>
    <mergeCell ref="CP5:DD5"/>
    <mergeCell ref="A2:DD2"/>
    <mergeCell ref="A3:H3"/>
    <mergeCell ref="I3:AQ3"/>
    <mergeCell ref="AR3:BZ3"/>
    <mergeCell ref="CA3:CO3"/>
    <mergeCell ref="CP3:DD3"/>
  </mergeCells>
  <printOptions/>
  <pageMargins left="0.7875" right="0.31527777777777777" top="0.19652777777777777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2013-12-02T13:58:03Z</cp:lastPrinted>
  <dcterms:created xsi:type="dcterms:W3CDTF">2012-10-14T11:21:53Z</dcterms:created>
  <dcterms:modified xsi:type="dcterms:W3CDTF">2014-01-28T06:20:11Z</dcterms:modified>
  <cp:category/>
  <cp:version/>
  <cp:contentType/>
  <cp:contentStatus/>
</cp:coreProperties>
</file>